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08_OP JAK\1 výzva\"/>
    </mc:Choice>
  </mc:AlternateContent>
  <xr:revisionPtr revIDLastSave="0" documentId="13_ncr:1_{8625A8A6-3BC1-46B9-A24C-34933FAE0D0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11" i="1" s="1"/>
  <c r="O7" i="1"/>
  <c r="P11" i="1" s="1"/>
  <c r="S7" i="1" l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<sst xmlns="http://schemas.openxmlformats.org/spreadsheetml/2006/main" count="39" uniqueCount="38">
  <si>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</si>
  <si>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</si>
  <si>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</si>
  <si>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</si>
  <si>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</si>
  <si>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</si>
  <si>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</si>
  <si>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</si>
  <si>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</si>
  <si>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</si>
  <si>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</si>
  <si>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</si>
  <si>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</si>
  <si>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</si>
  <si>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</si>
  <si>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</si>
  <si>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</si>
  <si>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</si>
  <si>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</si>
  <si>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</si>
  <si>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</si>
  <si>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</si>
  <si>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</si>
  <si>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</si>
  <si>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</si>
  <si>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</si>
  <si>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</si>
  <si>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t>Samostatná faktura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</si>
  <si>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</si>
  <si>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</si>
  <si>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</si>
  <si>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008 - 2025 </t>
  </si>
  <si>
    <t>Lyofilizátor</t>
  </si>
  <si>
    <t>70 dní</t>
  </si>
  <si>
    <t>Ing. Štěpán Stehlík, Ph.D.,
Tel.: 777 905 099,
37763 4737</t>
  </si>
  <si>
    <t>Univerzitní 22, 
301 00 Plzeň,
Nové technologie – výzkumné centrum - Chemické procesy a biomateriály,
místnost UF 140</t>
  </si>
  <si>
    <t>Název projektu: Sensory a detektory pro informační společnost budoucnosti (SENDISO) 
Číslo projektu: CZ.02.01.01/00/22_008/0004596 
OP JAK - MŠMT</t>
  </si>
  <si>
    <r>
      <t xml:space="preserve">Kompaktní lyofilizátor umístitelný na laboratorní stůl.
</t>
    </r>
    <r>
      <rPr>
        <b/>
        <sz val="11"/>
        <rFont val="Calibri"/>
        <family val="2"/>
        <charset val="238"/>
        <scheme val="minor"/>
      </rPr>
      <t xml:space="preserve">1) Specifikace – kondenzor
</t>
    </r>
    <r>
      <rPr>
        <sz val="11"/>
        <rFont val="Calibri"/>
        <family val="2"/>
        <charset val="238"/>
        <scheme val="minor"/>
      </rPr>
      <t xml:space="preserve">      - teplota kondenzoru: -110 °C
      - max. kapacita: 3 kg
      - max. výkon: 2 kg / 24 h
      - objem komory kondenzoru: 4 l
      - materiál komory kondenzoru: nerez ocel s teflonovým povrchem
      - rozměry kondenzoru: Ø 162 x 180 mm
      - displej: Segmentový LED
      - chladící okruh v plášti kondenzoru
      - max. vnější rozměry (V x Š x H):  355 x 750 x 545 mm
       - hmotnost základního lyofilizátoru do 65 kg
</t>
    </r>
    <r>
      <rPr>
        <b/>
        <sz val="11"/>
        <rFont val="Calibri"/>
        <family val="2"/>
        <charset val="238"/>
        <scheme val="minor"/>
      </rPr>
      <t>2) Specifikace – ostatní</t>
    </r>
    <r>
      <rPr>
        <sz val="11"/>
        <rFont val="Calibri"/>
        <family val="2"/>
        <charset val="238"/>
        <scheme val="minor"/>
      </rPr>
      <t xml:space="preserve">
      - součástí je akrylátová průhledná sušící komora plně kompatibilní s kondenzorem
      - možnost rozšíření o komunikační rozhraní RS232
      - součástí je stojan s min. 4x nerezovými miskami s teflonovou úpravou o průměru min. d=250 mm a výškou stojanu minimálně 330 mm
      - součástí je vakuová vývěva výkon: min. 5,5 m3/h, 230 V / 50 Hz s filtrem olejové mlhy dosahující ultimátního vakua 2 x 10-3 mbar / 1.5 x 10-3 torr
      - součástí je veškeré příslušenství potřebné pro spuštění přístroje (propojovací vakuová hadice, příruba).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</si>
</sst>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8" fillId="6" borderId="4" xfId="0" applyFont="1" applyFill="1" applyBorder="1" applyAlignment="1">
      <alignment horizontal="center" vertical="center" wrapText="1"/>
    </xf>
    <xf numFmtId="165" fontId="0" fillId="0" borderId="7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7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4" borderId="7" xfId="0" applyFont="1" applyFill="1" applyBorder="1" applyAlignment="1">
      <alignment horizontal="left" vertical="center" wrapText="1" indent="1"/>
    </xf>
    <xf numFmtId="0" fontId="9" fillId="4" borderId="9" xfId="0" applyFont="1" applyFill="1" applyBorder="1" applyAlignment="1">
      <alignment horizontal="left" vertical="center" wrapText="1" indent="1"/>
    </xf>
    <xf numFmtId="3" fontId="0" fillId="3" borderId="6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  <protection locked="0"/>
    </xf>
    <xf numFmtId="0" fontId="14" fillId="5" borderId="9" xfId="0" applyFont="1" applyFill="1" applyBorder="1" applyAlignment="1" applyProtection="1">
      <alignment horizontal="center" vertical="center" wrapText="1"/>
      <protection locked="0"/>
    </xf>
    <xf numFmtId="164" fontId="14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topLeftCell="E4" zoomScale="80" zoomScaleNormal="80" workbookViewId="0">
      <selection activeCell="G7" sqref="G7:G8"/>
    </sheetView>
  </sheetViews>
  <sheetFormatPr defaultRowHeight="15" x14ac:dyDescent="0.25"/>
  <cols>
    <col min="1" max="1" width="1.42578125" customWidth="1"/>
    <col min="2" max="2" width="5.7109375" customWidth="1"/>
    <col min="3" max="3" width="34.28515625" style="1" customWidth="1"/>
    <col min="4" max="4" width="11.7109375" style="2" customWidth="1"/>
    <col min="5" max="5" width="11.140625" style="3" customWidth="1"/>
    <col min="6" max="6" width="137.570312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52.140625" customWidth="1"/>
    <col min="11" max="11" width="28.28515625" customWidth="1"/>
    <col min="12" max="12" width="29.5703125" customWidth="1"/>
    <col min="13" max="13" width="39.5703125" style="4" customWidth="1"/>
    <col min="14" max="14" width="26.42578125" style="4" customWidth="1"/>
    <col min="15" max="15" width="20.57031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9.5703125" style="5" customWidth="1"/>
  </cols>
  <sheetData>
    <row r="1" spans="1:21" ht="39.75" customHeight="1" x14ac:dyDescent="0.25">
      <c r="B1" s="52" t="s">
        <v>31</v>
      </c>
      <c r="C1" s="53"/>
      <c r="D1" s="53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29</v>
      </c>
      <c r="K6" s="22" t="s">
        <v>19</v>
      </c>
      <c r="L6" s="35" t="s">
        <v>20</v>
      </c>
      <c r="M6" s="22" t="s">
        <v>21</v>
      </c>
      <c r="N6" s="22" t="s">
        <v>30</v>
      </c>
      <c r="O6" s="22" t="s">
        <v>22</v>
      </c>
      <c r="P6" s="22" t="s">
        <v>6</v>
      </c>
      <c r="Q6" s="24" t="s">
        <v>7</v>
      </c>
      <c r="R6" s="35" t="s">
        <v>8</v>
      </c>
      <c r="S6" s="35" t="s">
        <v>9</v>
      </c>
      <c r="T6" s="22" t="s">
        <v>23</v>
      </c>
      <c r="U6" s="22" t="s">
        <v>24</v>
      </c>
    </row>
    <row r="7" spans="1:21" ht="409.5" customHeight="1" thickTop="1" x14ac:dyDescent="0.25">
      <c r="A7" s="25"/>
      <c r="B7" s="65">
        <v>1</v>
      </c>
      <c r="C7" s="67" t="s">
        <v>32</v>
      </c>
      <c r="D7" s="69">
        <v>1</v>
      </c>
      <c r="E7" s="40" t="s">
        <v>26</v>
      </c>
      <c r="F7" s="63" t="s">
        <v>37</v>
      </c>
      <c r="G7" s="76"/>
      <c r="H7" s="71" t="s">
        <v>27</v>
      </c>
      <c r="I7" s="40" t="s">
        <v>28</v>
      </c>
      <c r="J7" s="73" t="s">
        <v>36</v>
      </c>
      <c r="K7" s="74"/>
      <c r="L7" s="44" t="s">
        <v>34</v>
      </c>
      <c r="M7" s="44" t="s">
        <v>35</v>
      </c>
      <c r="N7" s="46" t="s">
        <v>33</v>
      </c>
      <c r="O7" s="48">
        <f>P7*D7</f>
        <v>390000</v>
      </c>
      <c r="P7" s="50">
        <v>390000</v>
      </c>
      <c r="Q7" s="78"/>
      <c r="R7" s="36">
        <f>D7*Q7</f>
        <v>0</v>
      </c>
      <c r="S7" s="38" t="str">
        <f t="shared" ref="S7" si="0">IF(ISNUMBER(Q7), IF(Q7&gt;P7,"NEVYHOVUJE","VYHOVUJE")," ")</f>
        <v xml:space="preserve"> </v>
      </c>
      <c r="T7" s="40"/>
      <c r="U7" s="42" t="s">
        <v>13</v>
      </c>
    </row>
    <row r="8" spans="1:21" ht="13.5" customHeight="1" thickBot="1" x14ac:dyDescent="0.3">
      <c r="A8" s="25"/>
      <c r="B8" s="66"/>
      <c r="C8" s="68"/>
      <c r="D8" s="70"/>
      <c r="E8" s="41"/>
      <c r="F8" s="64"/>
      <c r="G8" s="77"/>
      <c r="H8" s="72"/>
      <c r="I8" s="41"/>
      <c r="J8" s="45"/>
      <c r="K8" s="75"/>
      <c r="L8" s="45"/>
      <c r="M8" s="45"/>
      <c r="N8" s="47"/>
      <c r="O8" s="49"/>
      <c r="P8" s="51"/>
      <c r="Q8" s="79"/>
      <c r="R8" s="37"/>
      <c r="S8" s="39"/>
      <c r="T8" s="41"/>
      <c r="U8" s="43"/>
    </row>
    <row r="9" spans="1:21" ht="16.5" thickTop="1" thickBot="1" x14ac:dyDescent="0.3">
      <c r="C9"/>
      <c r="D9"/>
      <c r="E9"/>
      <c r="F9"/>
      <c r="G9"/>
      <c r="H9"/>
      <c r="I9"/>
      <c r="M9"/>
      <c r="N9"/>
      <c r="O9"/>
    </row>
    <row r="10" spans="1:21" ht="60.75" customHeight="1" thickTop="1" thickBot="1" x14ac:dyDescent="0.3">
      <c r="B10" s="54" t="s">
        <v>10</v>
      </c>
      <c r="C10" s="55"/>
      <c r="D10" s="55"/>
      <c r="E10" s="55"/>
      <c r="F10" s="55"/>
      <c r="G10" s="55"/>
      <c r="H10" s="26"/>
      <c r="I10" s="26"/>
      <c r="J10" s="26"/>
      <c r="K10" s="9"/>
      <c r="L10" s="9"/>
      <c r="M10" s="9"/>
      <c r="N10" s="27"/>
      <c r="O10" s="27"/>
      <c r="P10" s="28" t="s">
        <v>11</v>
      </c>
      <c r="Q10" s="56" t="s">
        <v>12</v>
      </c>
      <c r="R10" s="57"/>
      <c r="S10" s="58"/>
      <c r="T10" s="20"/>
      <c r="U10" s="29"/>
    </row>
    <row r="11" spans="1:21" ht="33" customHeight="1" thickTop="1" thickBot="1" x14ac:dyDescent="0.3">
      <c r="B11" s="59" t="s">
        <v>25</v>
      </c>
      <c r="C11" s="59"/>
      <c r="D11" s="59"/>
      <c r="E11" s="59"/>
      <c r="F11" s="59"/>
      <c r="G11" s="59"/>
      <c r="H11" s="30"/>
      <c r="K11" s="7"/>
      <c r="L11" s="7"/>
      <c r="M11" s="7"/>
      <c r="N11" s="31"/>
      <c r="O11" s="31"/>
      <c r="P11" s="32">
        <f>SUM(O7:O8)</f>
        <v>390000</v>
      </c>
      <c r="Q11" s="60">
        <f>SUM(R7:R8)</f>
        <v>0</v>
      </c>
      <c r="R11" s="61"/>
      <c r="S11" s="62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</sheetData>
  <sheetProtection algorithmName="SHA-512" hashValue="1MMi/2N4cSpApKuqxJFhlQR3cn69qtVSrB+kT2narlMPznNvsw8RFz2C7QeO6S1Y7NM6BjuoxE+eYjriN04+Tg==" saltValue="jtV5tq/X6XgsJwLCxwAv+w==" spinCount="100000" sheet="1" objects="1" scenarios="1"/>
  <mergeCells count="25">
    <mergeCell ref="B1:D1"/>
    <mergeCell ref="B10:G10"/>
    <mergeCell ref="Q10:S10"/>
    <mergeCell ref="B11:G11"/>
    <mergeCell ref="Q11:S11"/>
    <mergeCell ref="F7:F8"/>
    <mergeCell ref="B7:B8"/>
    <mergeCell ref="C7:C8"/>
    <mergeCell ref="D7:D8"/>
    <mergeCell ref="E7:E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S7:S8"/>
    <mergeCell ref="T7:T8"/>
    <mergeCell ref="U7:U8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2025-02-13T09:28:54Z</cp:lastPrinted>
  <dcterms:created xsi:type="dcterms:W3CDTF">2014-03-05T12:43:32Z</dcterms:created>
  <dcterms:modified xsi:type="dcterms:W3CDTF">2025-03-13T06:56:31Z</dcterms:modified>
</cp:coreProperties>
</file>